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P.Egr.COG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81" i="1" l="1"/>
  <c r="F81" i="1"/>
  <c r="F80" i="1"/>
  <c r="I80" i="1" s="1"/>
  <c r="I79" i="1"/>
  <c r="F79" i="1"/>
  <c r="F78" i="1"/>
  <c r="I78" i="1" s="1"/>
  <c r="I77" i="1"/>
  <c r="F77" i="1"/>
  <c r="F76" i="1"/>
  <c r="I76" i="1" s="1"/>
  <c r="I75" i="1"/>
  <c r="F75" i="1"/>
  <c r="H74" i="1"/>
  <c r="G74" i="1"/>
  <c r="E74" i="1"/>
  <c r="D74" i="1"/>
  <c r="F74" i="1" s="1"/>
  <c r="I74" i="1" s="1"/>
  <c r="I73" i="1"/>
  <c r="F73" i="1"/>
  <c r="F72" i="1"/>
  <c r="I72" i="1" s="1"/>
  <c r="I71" i="1"/>
  <c r="F71" i="1"/>
  <c r="H70" i="1"/>
  <c r="G70" i="1"/>
  <c r="E70" i="1"/>
  <c r="D70" i="1"/>
  <c r="F70" i="1" s="1"/>
  <c r="I70" i="1" s="1"/>
  <c r="I69" i="1"/>
  <c r="F69" i="1"/>
  <c r="F68" i="1"/>
  <c r="I68" i="1" s="1"/>
  <c r="I67" i="1"/>
  <c r="F67" i="1"/>
  <c r="F66" i="1"/>
  <c r="I66" i="1" s="1"/>
  <c r="I65" i="1"/>
  <c r="F65" i="1"/>
  <c r="F64" i="1"/>
  <c r="I64" i="1" s="1"/>
  <c r="I63" i="1"/>
  <c r="F63" i="1"/>
  <c r="H62" i="1"/>
  <c r="G62" i="1"/>
  <c r="E62" i="1"/>
  <c r="D62" i="1"/>
  <c r="F62" i="1" s="1"/>
  <c r="I62" i="1" s="1"/>
  <c r="I61" i="1"/>
  <c r="F61" i="1"/>
  <c r="F60" i="1"/>
  <c r="I60" i="1" s="1"/>
  <c r="I59" i="1"/>
  <c r="F59" i="1"/>
  <c r="H58" i="1"/>
  <c r="G58" i="1"/>
  <c r="E58" i="1"/>
  <c r="D58" i="1"/>
  <c r="F58" i="1" s="1"/>
  <c r="I58" i="1" s="1"/>
  <c r="I57" i="1"/>
  <c r="F57" i="1"/>
  <c r="F56" i="1"/>
  <c r="I56" i="1" s="1"/>
  <c r="I55" i="1"/>
  <c r="F55" i="1"/>
  <c r="F54" i="1"/>
  <c r="I54" i="1" s="1"/>
  <c r="I53" i="1"/>
  <c r="F53" i="1"/>
  <c r="F52" i="1"/>
  <c r="I52" i="1" s="1"/>
  <c r="I51" i="1"/>
  <c r="F51" i="1"/>
  <c r="F50" i="1"/>
  <c r="I50" i="1" s="1"/>
  <c r="I49" i="1"/>
  <c r="F49" i="1"/>
  <c r="H48" i="1"/>
  <c r="G48" i="1"/>
  <c r="E48" i="1"/>
  <c r="D48" i="1"/>
  <c r="F48" i="1" s="1"/>
  <c r="I48" i="1" s="1"/>
  <c r="I47" i="1"/>
  <c r="F47" i="1"/>
  <c r="F46" i="1"/>
  <c r="I46" i="1" s="1"/>
  <c r="I45" i="1"/>
  <c r="F45" i="1"/>
  <c r="F44" i="1"/>
  <c r="I44" i="1" s="1"/>
  <c r="I43" i="1"/>
  <c r="F43" i="1"/>
  <c r="F42" i="1"/>
  <c r="I42" i="1" s="1"/>
  <c r="I41" i="1"/>
  <c r="F41" i="1"/>
  <c r="F40" i="1"/>
  <c r="I40" i="1" s="1"/>
  <c r="I39" i="1"/>
  <c r="F39" i="1"/>
  <c r="H38" i="1"/>
  <c r="G38" i="1"/>
  <c r="E38" i="1"/>
  <c r="D38" i="1"/>
  <c r="F38" i="1" s="1"/>
  <c r="I38" i="1" s="1"/>
  <c r="I37" i="1"/>
  <c r="F37" i="1"/>
  <c r="F36" i="1"/>
  <c r="I36" i="1" s="1"/>
  <c r="I35" i="1"/>
  <c r="F35" i="1"/>
  <c r="F34" i="1"/>
  <c r="I34" i="1" s="1"/>
  <c r="I33" i="1"/>
  <c r="F33" i="1"/>
  <c r="F32" i="1"/>
  <c r="I32" i="1" s="1"/>
  <c r="I31" i="1"/>
  <c r="F31" i="1"/>
  <c r="F30" i="1"/>
  <c r="I30" i="1" s="1"/>
  <c r="I29" i="1"/>
  <c r="F29" i="1"/>
  <c r="H28" i="1"/>
  <c r="G28" i="1"/>
  <c r="E28" i="1"/>
  <c r="D28" i="1"/>
  <c r="F28" i="1" s="1"/>
  <c r="I28" i="1" s="1"/>
  <c r="I27" i="1"/>
  <c r="F27" i="1"/>
  <c r="F26" i="1"/>
  <c r="I26" i="1" s="1"/>
  <c r="I25" i="1"/>
  <c r="F25" i="1"/>
  <c r="F24" i="1"/>
  <c r="I24" i="1" s="1"/>
  <c r="I23" i="1"/>
  <c r="F23" i="1"/>
  <c r="F22" i="1"/>
  <c r="I22" i="1" s="1"/>
  <c r="I21" i="1"/>
  <c r="F21" i="1"/>
  <c r="F20" i="1"/>
  <c r="I20" i="1" s="1"/>
  <c r="I19" i="1"/>
  <c r="F19" i="1"/>
  <c r="H18" i="1"/>
  <c r="G18" i="1"/>
  <c r="E18" i="1"/>
  <c r="D18" i="1"/>
  <c r="F18" i="1" s="1"/>
  <c r="I18" i="1" s="1"/>
  <c r="I17" i="1"/>
  <c r="F17" i="1"/>
  <c r="F16" i="1"/>
  <c r="I16" i="1" s="1"/>
  <c r="I15" i="1"/>
  <c r="F15" i="1"/>
  <c r="F14" i="1"/>
  <c r="I14" i="1" s="1"/>
  <c r="I13" i="1"/>
  <c r="F13" i="1"/>
  <c r="F12" i="1"/>
  <c r="I12" i="1" s="1"/>
  <c r="I11" i="1"/>
  <c r="F11" i="1"/>
  <c r="H10" i="1"/>
  <c r="H82" i="1" s="1"/>
  <c r="H84" i="1" s="1"/>
  <c r="G10" i="1"/>
  <c r="G82" i="1" s="1"/>
  <c r="G84" i="1" s="1"/>
  <c r="E10" i="1"/>
  <c r="E82" i="1" s="1"/>
  <c r="E84" i="1" s="1"/>
  <c r="D10" i="1"/>
  <c r="F10" i="1" s="1"/>
  <c r="B2" i="1"/>
  <c r="B1" i="1"/>
  <c r="F82" i="1" l="1"/>
  <c r="F84" i="1" s="1"/>
  <c r="I10" i="1"/>
  <c r="I82" i="1" s="1"/>
  <c r="I84" i="1" s="1"/>
  <c r="D82" i="1"/>
  <c r="D84" i="1" s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<sst xmlns="http://schemas.openxmlformats.org/spreadsheetml/2006/main" count="86" uniqueCount="86">
  <si>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</si>
  <si>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Gsto (Capítulo y Concepto)</t>
  </si>
  <si>
    <t>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</si>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</sst>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37BC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5" fontId="10" fillId="0" borderId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164" fontId="4" fillId="3" borderId="0" xfId="1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3" fontId="6" fillId="3" borderId="10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3" fontId="4" fillId="0" borderId="1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6" fillId="3" borderId="11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3" fontId="6" fillId="3" borderId="9" xfId="0" applyNumberFormat="1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16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1" applyFont="1"/>
  </cellXfs>
  <cellStyles count="10">
    <cellStyle name="=C:\WINNT\SYSTEM32\COMMAND.COM" xfId="2"/>
    <cellStyle name="Millares" xfId="1" builtinId="3"/>
    <cellStyle name="Millares 2" xfId="3"/>
    <cellStyle name="Millares 3" xfId="4"/>
    <cellStyle name="Moneda 2" xfId="5"/>
    <cellStyle name="Moneda 8" xfId="6"/>
    <cellStyle name="Normal" xfId="0" builtinId="0"/>
    <cellStyle name="Normal 13" xfId="7"/>
    <cellStyle name="Normal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D14">
            <v>5928673</v>
          </cell>
          <cell r="E14">
            <v>25682469.09</v>
          </cell>
          <cell r="F14">
            <v>31611142.09</v>
          </cell>
          <cell r="G14">
            <v>2392883.46</v>
          </cell>
          <cell r="H14">
            <v>2392883.46</v>
          </cell>
          <cell r="I14">
            <v>29218258.629999999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84"/>
  <sheetViews>
    <sheetView showGridLines="0" tabSelected="1" topLeftCell="A61" workbookViewId="0">
      <selection activeCell="G49" sqref="G49"/>
    </sheetView>
  </sheetViews>
  <sheetFormatPr baseColWidth="10" defaultRowHeight="15" x14ac:dyDescent="0.25"/>
  <cols>
    <col min="1" max="1" width="2.42578125" style="4" customWidth="1"/>
    <col min="2" max="2" width="4.5703125" style="33" customWidth="1"/>
    <col min="3" max="3" width="57.28515625" style="33" customWidth="1"/>
    <col min="4" max="6" width="12.7109375" style="33" customWidth="1"/>
    <col min="7" max="8" width="12.7109375" style="38" customWidth="1"/>
    <col min="9" max="9" width="12.7109375" style="33" customWidth="1"/>
    <col min="10" max="10" width="3.7109375" style="4" customWidth="1"/>
  </cols>
  <sheetData>
    <row r="1" spans="2:12" x14ac:dyDescent="0.25">
      <c r="B1" s="1" t="str">
        <f>+[1]EA!C1</f>
        <v>Cuenta Pública Trimestral 2020</v>
      </c>
      <c r="C1" s="2"/>
      <c r="D1" s="2"/>
      <c r="E1" s="2"/>
      <c r="F1" s="2"/>
      <c r="G1" s="2"/>
      <c r="H1" s="2"/>
      <c r="I1" s="3"/>
    </row>
    <row r="2" spans="2:12" x14ac:dyDescent="0.25">
      <c r="B2" s="5" t="str">
        <f>+[1]EA!C6</f>
        <v>CONSEJO DE CIENCIA Y TECNOLOGÍA DEL ESTADO DE DURANGO</v>
      </c>
      <c r="C2" s="6"/>
      <c r="D2" s="6"/>
      <c r="E2" s="6"/>
      <c r="F2" s="6"/>
      <c r="G2" s="6"/>
      <c r="H2" s="6"/>
      <c r="I2" s="7"/>
    </row>
    <row r="3" spans="2:12" x14ac:dyDescent="0.25">
      <c r="B3" s="5" t="s">
        <v>0</v>
      </c>
      <c r="C3" s="6"/>
      <c r="D3" s="6"/>
      <c r="E3" s="6"/>
      <c r="F3" s="6"/>
      <c r="G3" s="6"/>
      <c r="H3" s="6"/>
      <c r="I3" s="7"/>
    </row>
    <row r="4" spans="2:12" x14ac:dyDescent="0.25">
      <c r="B4" s="5" t="s">
        <v>1</v>
      </c>
      <c r="C4" s="6"/>
      <c r="D4" s="6"/>
      <c r="E4" s="6"/>
      <c r="F4" s="6"/>
      <c r="G4" s="6"/>
      <c r="H4" s="6"/>
      <c r="I4" s="7"/>
    </row>
    <row r="5" spans="2:12" x14ac:dyDescent="0.25">
      <c r="B5" s="8" t="s">
        <v>2</v>
      </c>
      <c r="C5" s="9"/>
      <c r="D5" s="9"/>
      <c r="E5" s="9"/>
      <c r="F5" s="9"/>
      <c r="G5" s="9"/>
      <c r="H5" s="9"/>
      <c r="I5" s="10"/>
    </row>
    <row r="6" spans="2:12" s="4" customFormat="1" ht="6.75" customHeight="1" x14ac:dyDescent="0.25">
      <c r="B6" s="11"/>
      <c r="C6" s="11"/>
      <c r="D6" s="11"/>
      <c r="E6" s="11"/>
      <c r="F6" s="11"/>
      <c r="G6" s="12"/>
      <c r="H6" s="12"/>
      <c r="I6" s="11"/>
    </row>
    <row r="7" spans="2:12" x14ac:dyDescent="0.25">
      <c r="B7" s="13" t="s">
        <v>3</v>
      </c>
      <c r="C7" s="13"/>
      <c r="D7" s="14" t="s">
        <v>4</v>
      </c>
      <c r="E7" s="14"/>
      <c r="F7" s="14"/>
      <c r="G7" s="14"/>
      <c r="H7" s="14"/>
      <c r="I7" s="14" t="s">
        <v>5</v>
      </c>
    </row>
    <row r="8" spans="2:12" ht="22.5" x14ac:dyDescent="0.25">
      <c r="B8" s="13"/>
      <c r="C8" s="13"/>
      <c r="D8" s="15" t="s">
        <v>6</v>
      </c>
      <c r="E8" s="15" t="s">
        <v>7</v>
      </c>
      <c r="F8" s="15" t="s">
        <v>8</v>
      </c>
      <c r="G8" s="16" t="s">
        <v>9</v>
      </c>
      <c r="H8" s="16" t="s">
        <v>10</v>
      </c>
      <c r="I8" s="14"/>
    </row>
    <row r="9" spans="2:12" ht="11.25" customHeight="1" x14ac:dyDescent="0.25">
      <c r="B9" s="13"/>
      <c r="C9" s="13"/>
      <c r="D9" s="15">
        <v>1</v>
      </c>
      <c r="E9" s="15">
        <v>2</v>
      </c>
      <c r="F9" s="15" t="s">
        <v>11</v>
      </c>
      <c r="G9" s="15">
        <v>4</v>
      </c>
      <c r="H9" s="15">
        <v>5</v>
      </c>
      <c r="I9" s="15" t="s">
        <v>12</v>
      </c>
    </row>
    <row r="10" spans="2:12" x14ac:dyDescent="0.25">
      <c r="B10" s="17" t="s">
        <v>13</v>
      </c>
      <c r="C10" s="18"/>
      <c r="D10" s="19">
        <f>SUM(D11:D17)</f>
        <v>3673973</v>
      </c>
      <c r="E10" s="19">
        <f>SUM(E11:E17)</f>
        <v>52245.13</v>
      </c>
      <c r="F10" s="19">
        <f>+D10+E10</f>
        <v>3726218.13</v>
      </c>
      <c r="G10" s="19">
        <f>SUM(G11:G17)</f>
        <v>772178.77</v>
      </c>
      <c r="H10" s="19">
        <f>SUM(H11:H17)</f>
        <v>772178.77</v>
      </c>
      <c r="I10" s="19">
        <f>+F10-G10</f>
        <v>2954039.36</v>
      </c>
    </row>
    <row r="11" spans="2:12" x14ac:dyDescent="0.25">
      <c r="B11" s="20"/>
      <c r="C11" s="21" t="s">
        <v>14</v>
      </c>
      <c r="D11" s="22">
        <v>1570084</v>
      </c>
      <c r="E11" s="22">
        <v>0</v>
      </c>
      <c r="F11" s="22">
        <f t="shared" ref="F11:F74" si="0">+D11+E11</f>
        <v>1570084</v>
      </c>
      <c r="G11" s="22">
        <v>368444.63</v>
      </c>
      <c r="H11" s="22">
        <v>368444.63</v>
      </c>
      <c r="I11" s="19">
        <f t="shared" ref="I11:I74" si="1">+F11-G11</f>
        <v>1201639.3700000001</v>
      </c>
      <c r="L11" s="23"/>
    </row>
    <row r="12" spans="2:12" x14ac:dyDescent="0.25">
      <c r="B12" s="20"/>
      <c r="C12" s="21" t="s">
        <v>15</v>
      </c>
      <c r="D12" s="22">
        <v>1173300</v>
      </c>
      <c r="E12" s="22">
        <v>0</v>
      </c>
      <c r="F12" s="22">
        <f t="shared" si="0"/>
        <v>1173300</v>
      </c>
      <c r="G12" s="22">
        <v>255064.12</v>
      </c>
      <c r="H12" s="22">
        <v>255064.12</v>
      </c>
      <c r="I12" s="19">
        <f t="shared" si="1"/>
        <v>918235.88</v>
      </c>
    </row>
    <row r="13" spans="2:12" x14ac:dyDescent="0.25">
      <c r="B13" s="20"/>
      <c r="C13" s="21" t="s">
        <v>16</v>
      </c>
      <c r="D13" s="24">
        <v>566815</v>
      </c>
      <c r="E13" s="22">
        <v>0</v>
      </c>
      <c r="F13" s="22">
        <f t="shared" si="0"/>
        <v>566815</v>
      </c>
      <c r="G13" s="22">
        <v>31002.34</v>
      </c>
      <c r="H13" s="22">
        <v>31002.34</v>
      </c>
      <c r="I13" s="19">
        <f t="shared" si="1"/>
        <v>535812.66</v>
      </c>
      <c r="L13" s="23"/>
    </row>
    <row r="14" spans="2:12" x14ac:dyDescent="0.25">
      <c r="B14" s="20"/>
      <c r="C14" s="21" t="s">
        <v>17</v>
      </c>
      <c r="D14" s="24">
        <v>170934</v>
      </c>
      <c r="E14" s="22">
        <v>0</v>
      </c>
      <c r="F14" s="22">
        <f t="shared" si="0"/>
        <v>170934</v>
      </c>
      <c r="G14" s="22">
        <v>30282.55</v>
      </c>
      <c r="H14" s="22">
        <v>30282.55</v>
      </c>
      <c r="I14" s="19">
        <f t="shared" si="1"/>
        <v>140651.45000000001</v>
      </c>
      <c r="L14" s="23"/>
    </row>
    <row r="15" spans="2:12" x14ac:dyDescent="0.25">
      <c r="B15" s="20"/>
      <c r="C15" s="21" t="s">
        <v>18</v>
      </c>
      <c r="D15" s="24">
        <v>192840</v>
      </c>
      <c r="E15" s="22">
        <v>52245.13</v>
      </c>
      <c r="F15" s="22">
        <f t="shared" si="0"/>
        <v>245085.13</v>
      </c>
      <c r="G15" s="22">
        <v>87385.13</v>
      </c>
      <c r="H15" s="22">
        <v>87385.13</v>
      </c>
      <c r="I15" s="19">
        <f t="shared" si="1"/>
        <v>157700</v>
      </c>
      <c r="L15" s="23"/>
    </row>
    <row r="16" spans="2:12" x14ac:dyDescent="0.25">
      <c r="B16" s="20"/>
      <c r="C16" s="21" t="s">
        <v>19</v>
      </c>
      <c r="D16" s="22">
        <v>0</v>
      </c>
      <c r="E16" s="22">
        <v>0</v>
      </c>
      <c r="F16" s="22">
        <f t="shared" si="0"/>
        <v>0</v>
      </c>
      <c r="G16" s="22">
        <v>0</v>
      </c>
      <c r="H16" s="22">
        <v>0</v>
      </c>
      <c r="I16" s="19">
        <f t="shared" si="1"/>
        <v>0</v>
      </c>
      <c r="L16" s="23"/>
    </row>
    <row r="17" spans="2:12" x14ac:dyDescent="0.25">
      <c r="B17" s="20"/>
      <c r="C17" s="21" t="s">
        <v>20</v>
      </c>
      <c r="D17" s="22">
        <v>0</v>
      </c>
      <c r="E17" s="22">
        <v>0</v>
      </c>
      <c r="F17" s="22">
        <f t="shared" si="0"/>
        <v>0</v>
      </c>
      <c r="G17" s="22">
        <v>0</v>
      </c>
      <c r="H17" s="22">
        <v>0</v>
      </c>
      <c r="I17" s="19">
        <f t="shared" si="1"/>
        <v>0</v>
      </c>
      <c r="L17" s="23"/>
    </row>
    <row r="18" spans="2:12" x14ac:dyDescent="0.25">
      <c r="B18" s="17" t="s">
        <v>21</v>
      </c>
      <c r="C18" s="18"/>
      <c r="D18" s="19">
        <f>SUM(D19:D27)</f>
        <v>420000</v>
      </c>
      <c r="E18" s="19">
        <f>SUM(E19:E27)</f>
        <v>596497.03</v>
      </c>
      <c r="F18" s="19">
        <f t="shared" si="0"/>
        <v>1016497.03</v>
      </c>
      <c r="G18" s="19">
        <f>SUM(G19:G27)</f>
        <v>302058.49000000005</v>
      </c>
      <c r="H18" s="19">
        <f>SUM(H19:H27)</f>
        <v>302058.49000000005</v>
      </c>
      <c r="I18" s="19">
        <f t="shared" si="1"/>
        <v>714438.54</v>
      </c>
    </row>
    <row r="19" spans="2:12" x14ac:dyDescent="0.25">
      <c r="B19" s="20"/>
      <c r="C19" s="21" t="s">
        <v>22</v>
      </c>
      <c r="D19" s="22">
        <v>138000</v>
      </c>
      <c r="E19" s="22">
        <v>399799.7</v>
      </c>
      <c r="F19" s="22">
        <f t="shared" si="0"/>
        <v>537799.69999999995</v>
      </c>
      <c r="G19" s="22">
        <v>198823.07</v>
      </c>
      <c r="H19" s="22">
        <v>198823.07</v>
      </c>
      <c r="I19" s="19">
        <f t="shared" si="1"/>
        <v>338976.62999999995</v>
      </c>
      <c r="L19" s="23"/>
    </row>
    <row r="20" spans="2:12" x14ac:dyDescent="0.25">
      <c r="B20" s="20"/>
      <c r="C20" s="21" t="s">
        <v>23</v>
      </c>
      <c r="D20" s="22">
        <v>100000</v>
      </c>
      <c r="E20" s="22">
        <v>53697.33</v>
      </c>
      <c r="F20" s="22">
        <f t="shared" si="0"/>
        <v>153697.33000000002</v>
      </c>
      <c r="G20" s="22">
        <v>19882.64</v>
      </c>
      <c r="H20" s="22">
        <v>19882.64</v>
      </c>
      <c r="I20" s="19">
        <f t="shared" si="1"/>
        <v>133814.69</v>
      </c>
      <c r="L20" s="23"/>
    </row>
    <row r="21" spans="2:12" x14ac:dyDescent="0.25">
      <c r="B21" s="20"/>
      <c r="C21" s="21" t="s">
        <v>24</v>
      </c>
      <c r="D21" s="22">
        <v>0</v>
      </c>
      <c r="E21" s="22">
        <v>0</v>
      </c>
      <c r="F21" s="22">
        <f t="shared" si="0"/>
        <v>0</v>
      </c>
      <c r="G21" s="22">
        <v>0</v>
      </c>
      <c r="H21" s="22">
        <v>0</v>
      </c>
      <c r="I21" s="19">
        <f t="shared" si="1"/>
        <v>0</v>
      </c>
      <c r="L21" s="23"/>
    </row>
    <row r="22" spans="2:12" x14ac:dyDescent="0.25">
      <c r="B22" s="20"/>
      <c r="C22" s="21" t="s">
        <v>25</v>
      </c>
      <c r="D22" s="22">
        <v>6000</v>
      </c>
      <c r="E22" s="22">
        <v>0</v>
      </c>
      <c r="F22" s="22">
        <f t="shared" si="0"/>
        <v>6000</v>
      </c>
      <c r="G22" s="22">
        <v>0</v>
      </c>
      <c r="H22" s="22">
        <v>0</v>
      </c>
      <c r="I22" s="19">
        <f t="shared" si="1"/>
        <v>6000</v>
      </c>
      <c r="L22" s="23"/>
    </row>
    <row r="23" spans="2:12" x14ac:dyDescent="0.25">
      <c r="B23" s="20"/>
      <c r="C23" s="21" t="s">
        <v>26</v>
      </c>
      <c r="D23" s="22">
        <v>0</v>
      </c>
      <c r="E23" s="22">
        <v>0</v>
      </c>
      <c r="F23" s="22">
        <f t="shared" si="0"/>
        <v>0</v>
      </c>
      <c r="G23" s="22">
        <v>0</v>
      </c>
      <c r="H23" s="22">
        <v>0</v>
      </c>
      <c r="I23" s="19">
        <f t="shared" si="1"/>
        <v>0</v>
      </c>
      <c r="L23" s="23"/>
    </row>
    <row r="24" spans="2:12" x14ac:dyDescent="0.25">
      <c r="B24" s="20"/>
      <c r="C24" s="21" t="s">
        <v>27</v>
      </c>
      <c r="D24" s="22">
        <v>120000</v>
      </c>
      <c r="E24" s="22">
        <v>128000</v>
      </c>
      <c r="F24" s="22">
        <f t="shared" si="0"/>
        <v>248000</v>
      </c>
      <c r="G24" s="22">
        <v>73522.070000000007</v>
      </c>
      <c r="H24" s="22">
        <v>73522.070000000007</v>
      </c>
      <c r="I24" s="19">
        <f t="shared" si="1"/>
        <v>174477.93</v>
      </c>
      <c r="L24" s="23"/>
    </row>
    <row r="25" spans="2:12" x14ac:dyDescent="0.25">
      <c r="B25" s="20"/>
      <c r="C25" s="21" t="s">
        <v>28</v>
      </c>
      <c r="D25" s="22">
        <v>20000</v>
      </c>
      <c r="E25" s="22">
        <v>15000</v>
      </c>
      <c r="F25" s="22">
        <f t="shared" si="0"/>
        <v>35000</v>
      </c>
      <c r="G25" s="22">
        <v>6890</v>
      </c>
      <c r="H25" s="22">
        <v>6890</v>
      </c>
      <c r="I25" s="19">
        <f t="shared" si="1"/>
        <v>28110</v>
      </c>
      <c r="L25" s="23"/>
    </row>
    <row r="26" spans="2:12" x14ac:dyDescent="0.25">
      <c r="B26" s="20"/>
      <c r="C26" s="21" t="s">
        <v>29</v>
      </c>
      <c r="D26" s="22">
        <v>0</v>
      </c>
      <c r="E26" s="22">
        <v>0</v>
      </c>
      <c r="F26" s="22">
        <f t="shared" si="0"/>
        <v>0</v>
      </c>
      <c r="G26" s="22">
        <v>0</v>
      </c>
      <c r="H26" s="22">
        <v>0</v>
      </c>
      <c r="I26" s="19">
        <f t="shared" si="1"/>
        <v>0</v>
      </c>
      <c r="L26" s="23"/>
    </row>
    <row r="27" spans="2:12" x14ac:dyDescent="0.25">
      <c r="B27" s="20"/>
      <c r="C27" s="21" t="s">
        <v>30</v>
      </c>
      <c r="D27" s="22">
        <v>36000</v>
      </c>
      <c r="E27" s="22">
        <v>0</v>
      </c>
      <c r="F27" s="22">
        <f t="shared" si="0"/>
        <v>36000</v>
      </c>
      <c r="G27" s="22">
        <v>2940.71</v>
      </c>
      <c r="H27" s="22">
        <v>2940.71</v>
      </c>
      <c r="I27" s="19">
        <f t="shared" si="1"/>
        <v>33059.29</v>
      </c>
      <c r="L27" s="23"/>
    </row>
    <row r="28" spans="2:12" x14ac:dyDescent="0.25">
      <c r="B28" s="17" t="s">
        <v>31</v>
      </c>
      <c r="C28" s="18"/>
      <c r="D28" s="19">
        <f>SUM(D29:D37)</f>
        <v>1484700</v>
      </c>
      <c r="E28" s="19">
        <f>SUM(E29:E37)</f>
        <v>937905.25999999989</v>
      </c>
      <c r="F28" s="19">
        <f t="shared" si="0"/>
        <v>2422605.2599999998</v>
      </c>
      <c r="G28" s="19">
        <f>SUM(G29:G37)</f>
        <v>611846.19999999995</v>
      </c>
      <c r="H28" s="19">
        <f>SUM(H29:H37)</f>
        <v>611846.19999999995</v>
      </c>
      <c r="I28" s="19">
        <f t="shared" si="1"/>
        <v>1810759.0599999998</v>
      </c>
    </row>
    <row r="29" spans="2:12" x14ac:dyDescent="0.25">
      <c r="B29" s="20"/>
      <c r="C29" s="21" t="s">
        <v>32</v>
      </c>
      <c r="D29" s="22">
        <v>175400</v>
      </c>
      <c r="E29" s="22">
        <v>0</v>
      </c>
      <c r="F29" s="22">
        <f t="shared" si="0"/>
        <v>175400</v>
      </c>
      <c r="G29" s="22">
        <v>30397.79</v>
      </c>
      <c r="H29" s="22">
        <v>30397.79</v>
      </c>
      <c r="I29" s="19">
        <f t="shared" si="1"/>
        <v>145002.21</v>
      </c>
      <c r="L29" s="23"/>
    </row>
    <row r="30" spans="2:12" x14ac:dyDescent="0.25">
      <c r="B30" s="20"/>
      <c r="C30" s="21" t="s">
        <v>33</v>
      </c>
      <c r="D30" s="22">
        <v>70000</v>
      </c>
      <c r="E30" s="22">
        <v>114875.59</v>
      </c>
      <c r="F30" s="22">
        <f t="shared" si="0"/>
        <v>184875.59</v>
      </c>
      <c r="G30" s="22">
        <v>87360</v>
      </c>
      <c r="H30" s="22">
        <v>87360</v>
      </c>
      <c r="I30" s="19">
        <f t="shared" si="1"/>
        <v>97515.59</v>
      </c>
      <c r="L30" s="23"/>
    </row>
    <row r="31" spans="2:12" x14ac:dyDescent="0.25">
      <c r="B31" s="20"/>
      <c r="C31" s="21" t="s">
        <v>34</v>
      </c>
      <c r="D31" s="22">
        <v>674400</v>
      </c>
      <c r="E31" s="22">
        <v>542049.4</v>
      </c>
      <c r="F31" s="22">
        <f t="shared" si="0"/>
        <v>1216449.3999999999</v>
      </c>
      <c r="G31" s="22">
        <v>270945.96000000002</v>
      </c>
      <c r="H31" s="22">
        <v>270945.96000000002</v>
      </c>
      <c r="I31" s="19">
        <f t="shared" si="1"/>
        <v>945503.44</v>
      </c>
      <c r="L31" s="23"/>
    </row>
    <row r="32" spans="2:12" x14ac:dyDescent="0.25">
      <c r="B32" s="20"/>
      <c r="C32" s="21" t="s">
        <v>35</v>
      </c>
      <c r="D32" s="22">
        <v>60000</v>
      </c>
      <c r="E32" s="22">
        <v>12060.32</v>
      </c>
      <c r="F32" s="22">
        <f t="shared" si="0"/>
        <v>72060.320000000007</v>
      </c>
      <c r="G32" s="22">
        <v>9423.0400000000009</v>
      </c>
      <c r="H32" s="22">
        <v>9423.0400000000009</v>
      </c>
      <c r="I32" s="19">
        <f t="shared" si="1"/>
        <v>62637.280000000006</v>
      </c>
      <c r="L32" s="23"/>
    </row>
    <row r="33" spans="2:12" x14ac:dyDescent="0.25">
      <c r="B33" s="20"/>
      <c r="C33" s="21" t="s">
        <v>36</v>
      </c>
      <c r="D33" s="22">
        <v>182000</v>
      </c>
      <c r="E33" s="22">
        <v>25596.59</v>
      </c>
      <c r="F33" s="22">
        <f t="shared" si="0"/>
        <v>207596.59</v>
      </c>
      <c r="G33" s="22">
        <v>29761.23</v>
      </c>
      <c r="H33" s="22">
        <v>29761.23</v>
      </c>
      <c r="I33" s="19">
        <f t="shared" si="1"/>
        <v>177835.36</v>
      </c>
      <c r="L33" s="23"/>
    </row>
    <row r="34" spans="2:12" x14ac:dyDescent="0.25">
      <c r="B34" s="20"/>
      <c r="C34" s="21" t="s">
        <v>37</v>
      </c>
      <c r="D34" s="22">
        <v>24000</v>
      </c>
      <c r="E34" s="22">
        <v>0</v>
      </c>
      <c r="F34" s="22">
        <f t="shared" si="0"/>
        <v>24000</v>
      </c>
      <c r="G34" s="22">
        <v>0</v>
      </c>
      <c r="H34" s="22">
        <v>0</v>
      </c>
      <c r="I34" s="19">
        <f t="shared" si="1"/>
        <v>24000</v>
      </c>
      <c r="L34" s="23"/>
    </row>
    <row r="35" spans="2:12" x14ac:dyDescent="0.25">
      <c r="B35" s="20"/>
      <c r="C35" s="21" t="s">
        <v>38</v>
      </c>
      <c r="D35" s="22">
        <v>241000</v>
      </c>
      <c r="E35" s="22">
        <v>135492.75</v>
      </c>
      <c r="F35" s="22">
        <f t="shared" si="0"/>
        <v>376492.75</v>
      </c>
      <c r="G35" s="22">
        <v>74545.88</v>
      </c>
      <c r="H35" s="22">
        <v>74545.88</v>
      </c>
      <c r="I35" s="19">
        <f t="shared" si="1"/>
        <v>301946.87</v>
      </c>
      <c r="L35" s="23"/>
    </row>
    <row r="36" spans="2:12" x14ac:dyDescent="0.25">
      <c r="B36" s="20"/>
      <c r="C36" s="21" t="s">
        <v>39</v>
      </c>
      <c r="D36" s="22">
        <v>0</v>
      </c>
      <c r="E36" s="22">
        <v>0</v>
      </c>
      <c r="F36" s="22">
        <f t="shared" si="0"/>
        <v>0</v>
      </c>
      <c r="G36" s="22">
        <v>0</v>
      </c>
      <c r="H36" s="22">
        <v>0</v>
      </c>
      <c r="I36" s="19">
        <f t="shared" si="1"/>
        <v>0</v>
      </c>
      <c r="L36" s="23"/>
    </row>
    <row r="37" spans="2:12" x14ac:dyDescent="0.25">
      <c r="B37" s="20"/>
      <c r="C37" s="21" t="s">
        <v>40</v>
      </c>
      <c r="D37" s="22">
        <v>57900</v>
      </c>
      <c r="E37" s="22">
        <v>107830.61</v>
      </c>
      <c r="F37" s="22">
        <f t="shared" si="0"/>
        <v>165730.60999999999</v>
      </c>
      <c r="G37" s="22">
        <v>109412.3</v>
      </c>
      <c r="H37" s="22">
        <v>109412.3</v>
      </c>
      <c r="I37" s="19">
        <f t="shared" si="1"/>
        <v>56318.309999999983</v>
      </c>
      <c r="L37" s="23"/>
    </row>
    <row r="38" spans="2:12" x14ac:dyDescent="0.25">
      <c r="B38" s="17" t="s">
        <v>41</v>
      </c>
      <c r="C38" s="18"/>
      <c r="D38" s="19">
        <f>SUM(D39:D47)</f>
        <v>350000</v>
      </c>
      <c r="E38" s="19">
        <f>SUM(E39:E47)</f>
        <v>23840620.07</v>
      </c>
      <c r="F38" s="19">
        <f t="shared" si="0"/>
        <v>24190620.07</v>
      </c>
      <c r="G38" s="19">
        <f>SUM(G39:G47)</f>
        <v>451600</v>
      </c>
      <c r="H38" s="19">
        <f>SUM(H39:H47)</f>
        <v>451600</v>
      </c>
      <c r="I38" s="19">
        <f t="shared" si="1"/>
        <v>23739020.07</v>
      </c>
    </row>
    <row r="39" spans="2:12" x14ac:dyDescent="0.25">
      <c r="B39" s="20"/>
      <c r="C39" s="21" t="s">
        <v>42</v>
      </c>
      <c r="D39" s="22">
        <v>0</v>
      </c>
      <c r="E39" s="22">
        <v>0</v>
      </c>
      <c r="F39" s="22">
        <f t="shared" si="0"/>
        <v>0</v>
      </c>
      <c r="G39" s="22">
        <v>0</v>
      </c>
      <c r="H39" s="22">
        <v>0</v>
      </c>
      <c r="I39" s="19">
        <f t="shared" si="1"/>
        <v>0</v>
      </c>
    </row>
    <row r="40" spans="2:12" x14ac:dyDescent="0.25">
      <c r="B40" s="20"/>
      <c r="C40" s="21" t="s">
        <v>43</v>
      </c>
      <c r="D40" s="22">
        <v>0</v>
      </c>
      <c r="E40" s="22">
        <v>0</v>
      </c>
      <c r="F40" s="22">
        <f t="shared" si="0"/>
        <v>0</v>
      </c>
      <c r="G40" s="22">
        <v>0</v>
      </c>
      <c r="H40" s="22">
        <v>0</v>
      </c>
      <c r="I40" s="19">
        <f t="shared" si="1"/>
        <v>0</v>
      </c>
    </row>
    <row r="41" spans="2:12" x14ac:dyDescent="0.25">
      <c r="B41" s="20"/>
      <c r="C41" s="21" t="s">
        <v>44</v>
      </c>
      <c r="D41" s="22">
        <v>0</v>
      </c>
      <c r="E41" s="22">
        <v>0</v>
      </c>
      <c r="F41" s="22">
        <f t="shared" si="0"/>
        <v>0</v>
      </c>
      <c r="G41" s="22">
        <v>0</v>
      </c>
      <c r="H41" s="22">
        <v>0</v>
      </c>
      <c r="I41" s="19">
        <f t="shared" si="1"/>
        <v>0</v>
      </c>
    </row>
    <row r="42" spans="2:12" x14ac:dyDescent="0.25">
      <c r="B42" s="20"/>
      <c r="C42" s="21" t="s">
        <v>45</v>
      </c>
      <c r="D42" s="22">
        <v>350000</v>
      </c>
      <c r="E42" s="22">
        <v>23840620.07</v>
      </c>
      <c r="F42" s="22">
        <f t="shared" si="0"/>
        <v>24190620.07</v>
      </c>
      <c r="G42" s="22">
        <v>451600</v>
      </c>
      <c r="H42" s="22">
        <v>451600</v>
      </c>
      <c r="I42" s="19">
        <f t="shared" si="1"/>
        <v>23739020.07</v>
      </c>
    </row>
    <row r="43" spans="2:12" x14ac:dyDescent="0.25">
      <c r="B43" s="20"/>
      <c r="C43" s="21" t="s">
        <v>46</v>
      </c>
      <c r="D43" s="22">
        <v>0</v>
      </c>
      <c r="E43" s="22">
        <v>0</v>
      </c>
      <c r="F43" s="22">
        <f t="shared" si="0"/>
        <v>0</v>
      </c>
      <c r="G43" s="22">
        <v>0</v>
      </c>
      <c r="H43" s="22">
        <v>0</v>
      </c>
      <c r="I43" s="19">
        <f t="shared" si="1"/>
        <v>0</v>
      </c>
    </row>
    <row r="44" spans="2:12" x14ac:dyDescent="0.25">
      <c r="B44" s="20"/>
      <c r="C44" s="21" t="s">
        <v>47</v>
      </c>
      <c r="D44" s="22">
        <v>0</v>
      </c>
      <c r="E44" s="22">
        <v>0</v>
      </c>
      <c r="F44" s="22">
        <f t="shared" si="0"/>
        <v>0</v>
      </c>
      <c r="G44" s="22">
        <v>0</v>
      </c>
      <c r="H44" s="22">
        <v>0</v>
      </c>
      <c r="I44" s="19">
        <f t="shared" si="1"/>
        <v>0</v>
      </c>
    </row>
    <row r="45" spans="2:12" x14ac:dyDescent="0.25">
      <c r="B45" s="20"/>
      <c r="C45" s="21" t="s">
        <v>48</v>
      </c>
      <c r="D45" s="22">
        <v>0</v>
      </c>
      <c r="E45" s="22">
        <v>0</v>
      </c>
      <c r="F45" s="22">
        <f t="shared" si="0"/>
        <v>0</v>
      </c>
      <c r="G45" s="22">
        <v>0</v>
      </c>
      <c r="H45" s="22">
        <v>0</v>
      </c>
      <c r="I45" s="19">
        <f t="shared" si="1"/>
        <v>0</v>
      </c>
    </row>
    <row r="46" spans="2:12" x14ac:dyDescent="0.25">
      <c r="B46" s="20"/>
      <c r="C46" s="21" t="s">
        <v>49</v>
      </c>
      <c r="D46" s="22">
        <v>0</v>
      </c>
      <c r="E46" s="22">
        <v>0</v>
      </c>
      <c r="F46" s="22">
        <f t="shared" si="0"/>
        <v>0</v>
      </c>
      <c r="G46" s="22">
        <v>0</v>
      </c>
      <c r="H46" s="22">
        <v>0</v>
      </c>
      <c r="I46" s="19">
        <f t="shared" si="1"/>
        <v>0</v>
      </c>
    </row>
    <row r="47" spans="2:12" x14ac:dyDescent="0.25">
      <c r="B47" s="20"/>
      <c r="C47" s="21" t="s">
        <v>50</v>
      </c>
      <c r="D47" s="22">
        <v>0</v>
      </c>
      <c r="E47" s="22">
        <v>0</v>
      </c>
      <c r="F47" s="22">
        <f t="shared" si="0"/>
        <v>0</v>
      </c>
      <c r="G47" s="22">
        <v>0</v>
      </c>
      <c r="H47" s="22">
        <v>0</v>
      </c>
      <c r="I47" s="19">
        <f t="shared" si="1"/>
        <v>0</v>
      </c>
    </row>
    <row r="48" spans="2:12" x14ac:dyDescent="0.25">
      <c r="B48" s="17" t="s">
        <v>51</v>
      </c>
      <c r="C48" s="18"/>
      <c r="D48" s="19">
        <f>SUM(D49:D57)</f>
        <v>0</v>
      </c>
      <c r="E48" s="19">
        <f>SUM(E49:E57)</f>
        <v>255201.6</v>
      </c>
      <c r="F48" s="19">
        <f t="shared" si="0"/>
        <v>255201.6</v>
      </c>
      <c r="G48" s="19">
        <f>SUM(G49:G57)</f>
        <v>255200</v>
      </c>
      <c r="H48" s="19">
        <f>SUM(H49:H57)</f>
        <v>255200</v>
      </c>
      <c r="I48" s="19">
        <f t="shared" si="1"/>
        <v>1.6000000000058208</v>
      </c>
    </row>
    <row r="49" spans="2:12" x14ac:dyDescent="0.25">
      <c r="B49" s="20"/>
      <c r="C49" s="21" t="s">
        <v>52</v>
      </c>
      <c r="D49" s="22">
        <v>0</v>
      </c>
      <c r="E49" s="22">
        <v>0</v>
      </c>
      <c r="F49" s="22">
        <f t="shared" si="0"/>
        <v>0</v>
      </c>
      <c r="G49" s="22">
        <v>0</v>
      </c>
      <c r="H49" s="22">
        <v>0</v>
      </c>
      <c r="I49" s="19">
        <f t="shared" si="1"/>
        <v>0</v>
      </c>
      <c r="L49" s="23"/>
    </row>
    <row r="50" spans="2:12" x14ac:dyDescent="0.25">
      <c r="B50" s="20"/>
      <c r="C50" s="21" t="s">
        <v>53</v>
      </c>
      <c r="D50" s="22">
        <v>0</v>
      </c>
      <c r="E50" s="22">
        <v>1.6</v>
      </c>
      <c r="F50" s="22">
        <f t="shared" si="0"/>
        <v>1.6</v>
      </c>
      <c r="G50" s="22">
        <v>0</v>
      </c>
      <c r="H50" s="22">
        <v>0</v>
      </c>
      <c r="I50" s="19">
        <f t="shared" si="1"/>
        <v>1.6</v>
      </c>
    </row>
    <row r="51" spans="2:12" x14ac:dyDescent="0.25">
      <c r="B51" s="20"/>
      <c r="C51" s="21" t="s">
        <v>54</v>
      </c>
      <c r="D51" s="22">
        <v>0</v>
      </c>
      <c r="E51" s="22">
        <v>0</v>
      </c>
      <c r="F51" s="22">
        <f t="shared" si="0"/>
        <v>0</v>
      </c>
      <c r="G51" s="22">
        <v>0</v>
      </c>
      <c r="H51" s="22">
        <v>0</v>
      </c>
      <c r="I51" s="19">
        <f t="shared" si="1"/>
        <v>0</v>
      </c>
    </row>
    <row r="52" spans="2:12" x14ac:dyDescent="0.25">
      <c r="B52" s="20"/>
      <c r="C52" s="21" t="s">
        <v>55</v>
      </c>
      <c r="D52" s="22">
        <v>0</v>
      </c>
      <c r="E52" s="22">
        <v>0</v>
      </c>
      <c r="F52" s="22">
        <f t="shared" si="0"/>
        <v>0</v>
      </c>
      <c r="G52" s="22">
        <v>0</v>
      </c>
      <c r="H52" s="22">
        <v>0</v>
      </c>
      <c r="I52" s="19">
        <f t="shared" si="1"/>
        <v>0</v>
      </c>
    </row>
    <row r="53" spans="2:12" x14ac:dyDescent="0.25">
      <c r="B53" s="20"/>
      <c r="C53" s="21" t="s">
        <v>56</v>
      </c>
      <c r="D53" s="22">
        <v>0</v>
      </c>
      <c r="E53" s="22">
        <v>0</v>
      </c>
      <c r="F53" s="22">
        <f t="shared" si="0"/>
        <v>0</v>
      </c>
      <c r="G53" s="22">
        <v>0</v>
      </c>
      <c r="H53" s="22">
        <v>0</v>
      </c>
      <c r="I53" s="19">
        <f t="shared" si="1"/>
        <v>0</v>
      </c>
    </row>
    <row r="54" spans="2:12" x14ac:dyDescent="0.25">
      <c r="B54" s="20"/>
      <c r="C54" s="21" t="s">
        <v>57</v>
      </c>
      <c r="D54" s="22">
        <v>0</v>
      </c>
      <c r="E54" s="22">
        <v>255200</v>
      </c>
      <c r="F54" s="22">
        <f t="shared" si="0"/>
        <v>255200</v>
      </c>
      <c r="G54" s="22">
        <v>255200</v>
      </c>
      <c r="H54" s="22">
        <v>255200</v>
      </c>
      <c r="I54" s="19">
        <f t="shared" si="1"/>
        <v>0</v>
      </c>
    </row>
    <row r="55" spans="2:12" x14ac:dyDescent="0.25">
      <c r="B55" s="20"/>
      <c r="C55" s="21" t="s">
        <v>58</v>
      </c>
      <c r="D55" s="22">
        <v>0</v>
      </c>
      <c r="E55" s="22">
        <v>0</v>
      </c>
      <c r="F55" s="22">
        <f t="shared" si="0"/>
        <v>0</v>
      </c>
      <c r="G55" s="22">
        <v>0</v>
      </c>
      <c r="H55" s="22">
        <v>0</v>
      </c>
      <c r="I55" s="19">
        <f t="shared" si="1"/>
        <v>0</v>
      </c>
    </row>
    <row r="56" spans="2:12" x14ac:dyDescent="0.25">
      <c r="B56" s="20"/>
      <c r="C56" s="21" t="s">
        <v>59</v>
      </c>
      <c r="D56" s="22">
        <v>0</v>
      </c>
      <c r="E56" s="22">
        <v>0</v>
      </c>
      <c r="F56" s="22">
        <f t="shared" si="0"/>
        <v>0</v>
      </c>
      <c r="G56" s="22">
        <v>0</v>
      </c>
      <c r="H56" s="22">
        <v>0</v>
      </c>
      <c r="I56" s="19">
        <f t="shared" si="1"/>
        <v>0</v>
      </c>
    </row>
    <row r="57" spans="2:12" x14ac:dyDescent="0.25">
      <c r="B57" s="20"/>
      <c r="C57" s="21" t="s">
        <v>60</v>
      </c>
      <c r="D57" s="22">
        <v>0</v>
      </c>
      <c r="E57" s="22">
        <v>0</v>
      </c>
      <c r="F57" s="22">
        <f t="shared" si="0"/>
        <v>0</v>
      </c>
      <c r="G57" s="22">
        <v>0</v>
      </c>
      <c r="H57" s="22">
        <v>0</v>
      </c>
      <c r="I57" s="19">
        <f t="shared" si="1"/>
        <v>0</v>
      </c>
    </row>
    <row r="58" spans="2:12" x14ac:dyDescent="0.25">
      <c r="B58" s="17" t="s">
        <v>61</v>
      </c>
      <c r="C58" s="18"/>
      <c r="D58" s="19">
        <f>SUM(D59:D61)</f>
        <v>0</v>
      </c>
      <c r="E58" s="19">
        <f>SUM(E59:E61)</f>
        <v>0</v>
      </c>
      <c r="F58" s="19">
        <f t="shared" si="0"/>
        <v>0</v>
      </c>
      <c r="G58" s="19">
        <f>SUM(G59:G61)</f>
        <v>0</v>
      </c>
      <c r="H58" s="19">
        <f>SUM(H59:H61)</f>
        <v>0</v>
      </c>
      <c r="I58" s="19">
        <f t="shared" si="1"/>
        <v>0</v>
      </c>
    </row>
    <row r="59" spans="2:12" x14ac:dyDescent="0.25">
      <c r="B59" s="20"/>
      <c r="C59" s="21" t="s">
        <v>62</v>
      </c>
      <c r="D59" s="22">
        <v>0</v>
      </c>
      <c r="E59" s="22">
        <v>0</v>
      </c>
      <c r="F59" s="22">
        <f t="shared" si="0"/>
        <v>0</v>
      </c>
      <c r="G59" s="22">
        <v>0</v>
      </c>
      <c r="H59" s="22">
        <v>0</v>
      </c>
      <c r="I59" s="19">
        <f t="shared" si="1"/>
        <v>0</v>
      </c>
    </row>
    <row r="60" spans="2:12" x14ac:dyDescent="0.25">
      <c r="B60" s="20"/>
      <c r="C60" s="21" t="s">
        <v>63</v>
      </c>
      <c r="D60" s="22">
        <v>0</v>
      </c>
      <c r="E60" s="22">
        <v>0</v>
      </c>
      <c r="F60" s="22">
        <f t="shared" si="0"/>
        <v>0</v>
      </c>
      <c r="G60" s="22">
        <v>0</v>
      </c>
      <c r="H60" s="22">
        <v>0</v>
      </c>
      <c r="I60" s="19">
        <f t="shared" si="1"/>
        <v>0</v>
      </c>
    </row>
    <row r="61" spans="2:12" x14ac:dyDescent="0.25">
      <c r="B61" s="20"/>
      <c r="C61" s="21" t="s">
        <v>64</v>
      </c>
      <c r="D61" s="22">
        <v>0</v>
      </c>
      <c r="E61" s="22">
        <v>0</v>
      </c>
      <c r="F61" s="22">
        <f t="shared" si="0"/>
        <v>0</v>
      </c>
      <c r="G61" s="22">
        <v>0</v>
      </c>
      <c r="H61" s="22">
        <v>0</v>
      </c>
      <c r="I61" s="19">
        <f t="shared" si="1"/>
        <v>0</v>
      </c>
    </row>
    <row r="62" spans="2:12" x14ac:dyDescent="0.25">
      <c r="B62" s="17" t="s">
        <v>65</v>
      </c>
      <c r="C62" s="18"/>
      <c r="D62" s="19">
        <f>SUM(D63:D69)</f>
        <v>0</v>
      </c>
      <c r="E62" s="19">
        <f>SUM(E63:E69)</f>
        <v>0</v>
      </c>
      <c r="F62" s="19">
        <f t="shared" si="0"/>
        <v>0</v>
      </c>
      <c r="G62" s="19">
        <f>SUM(G63:G69)</f>
        <v>0</v>
      </c>
      <c r="H62" s="19">
        <f>SUM(H63:H69)</f>
        <v>0</v>
      </c>
      <c r="I62" s="19">
        <f t="shared" si="1"/>
        <v>0</v>
      </c>
    </row>
    <row r="63" spans="2:12" x14ac:dyDescent="0.25">
      <c r="B63" s="20"/>
      <c r="C63" s="21" t="s">
        <v>66</v>
      </c>
      <c r="D63" s="22">
        <v>0</v>
      </c>
      <c r="E63" s="22">
        <v>0</v>
      </c>
      <c r="F63" s="22">
        <f t="shared" si="0"/>
        <v>0</v>
      </c>
      <c r="G63" s="22">
        <v>0</v>
      </c>
      <c r="H63" s="22">
        <v>0</v>
      </c>
      <c r="I63" s="19">
        <f t="shared" si="1"/>
        <v>0</v>
      </c>
    </row>
    <row r="64" spans="2:12" x14ac:dyDescent="0.25">
      <c r="B64" s="20"/>
      <c r="C64" s="21" t="s">
        <v>67</v>
      </c>
      <c r="D64" s="22">
        <v>0</v>
      </c>
      <c r="E64" s="22">
        <v>0</v>
      </c>
      <c r="F64" s="22">
        <f t="shared" si="0"/>
        <v>0</v>
      </c>
      <c r="G64" s="22">
        <v>0</v>
      </c>
      <c r="H64" s="22">
        <v>0</v>
      </c>
      <c r="I64" s="19">
        <f t="shared" si="1"/>
        <v>0</v>
      </c>
    </row>
    <row r="65" spans="2:11" x14ac:dyDescent="0.25">
      <c r="B65" s="20"/>
      <c r="C65" s="21" t="s">
        <v>68</v>
      </c>
      <c r="D65" s="22">
        <v>0</v>
      </c>
      <c r="E65" s="22">
        <v>0</v>
      </c>
      <c r="F65" s="22">
        <f t="shared" si="0"/>
        <v>0</v>
      </c>
      <c r="G65" s="22">
        <v>0</v>
      </c>
      <c r="H65" s="22">
        <v>0</v>
      </c>
      <c r="I65" s="19">
        <f t="shared" si="1"/>
        <v>0</v>
      </c>
    </row>
    <row r="66" spans="2:11" x14ac:dyDescent="0.25">
      <c r="B66" s="20"/>
      <c r="C66" s="21" t="s">
        <v>69</v>
      </c>
      <c r="D66" s="22">
        <v>0</v>
      </c>
      <c r="E66" s="22">
        <v>0</v>
      </c>
      <c r="F66" s="22">
        <f t="shared" si="0"/>
        <v>0</v>
      </c>
      <c r="G66" s="22">
        <v>0</v>
      </c>
      <c r="H66" s="22">
        <v>0</v>
      </c>
      <c r="I66" s="19">
        <f t="shared" si="1"/>
        <v>0</v>
      </c>
    </row>
    <row r="67" spans="2:11" x14ac:dyDescent="0.25">
      <c r="B67" s="20"/>
      <c r="C67" s="21" t="s">
        <v>70</v>
      </c>
      <c r="D67" s="22">
        <v>0</v>
      </c>
      <c r="E67" s="22">
        <v>0</v>
      </c>
      <c r="F67" s="22">
        <f t="shared" si="0"/>
        <v>0</v>
      </c>
      <c r="G67" s="22">
        <v>0</v>
      </c>
      <c r="H67" s="22">
        <v>0</v>
      </c>
      <c r="I67" s="19">
        <f t="shared" si="1"/>
        <v>0</v>
      </c>
      <c r="K67" s="25"/>
    </row>
    <row r="68" spans="2:11" x14ac:dyDescent="0.25">
      <c r="B68" s="20"/>
      <c r="C68" s="21" t="s">
        <v>71</v>
      </c>
      <c r="D68" s="22">
        <v>0</v>
      </c>
      <c r="E68" s="22">
        <v>0</v>
      </c>
      <c r="F68" s="22">
        <f t="shared" si="0"/>
        <v>0</v>
      </c>
      <c r="G68" s="22">
        <v>0</v>
      </c>
      <c r="H68" s="22">
        <v>0</v>
      </c>
      <c r="I68" s="19">
        <f t="shared" si="1"/>
        <v>0</v>
      </c>
    </row>
    <row r="69" spans="2:11" x14ac:dyDescent="0.25">
      <c r="B69" s="20"/>
      <c r="C69" s="21" t="s">
        <v>72</v>
      </c>
      <c r="D69" s="22">
        <v>0</v>
      </c>
      <c r="E69" s="22">
        <v>0</v>
      </c>
      <c r="F69" s="22">
        <f t="shared" si="0"/>
        <v>0</v>
      </c>
      <c r="G69" s="22">
        <v>0</v>
      </c>
      <c r="H69" s="22">
        <v>0</v>
      </c>
      <c r="I69" s="19">
        <f t="shared" si="1"/>
        <v>0</v>
      </c>
    </row>
    <row r="70" spans="2:11" x14ac:dyDescent="0.25">
      <c r="B70" s="26" t="s">
        <v>73</v>
      </c>
      <c r="C70" s="27"/>
      <c r="D70" s="19">
        <f>SUM(D71:D73)</f>
        <v>0</v>
      </c>
      <c r="E70" s="19">
        <f>SUM(E71:E73)</f>
        <v>0</v>
      </c>
      <c r="F70" s="19">
        <f t="shared" si="0"/>
        <v>0</v>
      </c>
      <c r="G70" s="19">
        <f>SUM(G71:G73)</f>
        <v>0</v>
      </c>
      <c r="H70" s="19">
        <f>SUM(H71:H73)</f>
        <v>0</v>
      </c>
      <c r="I70" s="19">
        <f t="shared" si="1"/>
        <v>0</v>
      </c>
    </row>
    <row r="71" spans="2:11" x14ac:dyDescent="0.25">
      <c r="B71" s="20"/>
      <c r="C71" s="21" t="s">
        <v>74</v>
      </c>
      <c r="D71" s="22">
        <v>0</v>
      </c>
      <c r="E71" s="22">
        <v>0</v>
      </c>
      <c r="F71" s="22">
        <f t="shared" si="0"/>
        <v>0</v>
      </c>
      <c r="G71" s="22">
        <v>0</v>
      </c>
      <c r="H71" s="22">
        <v>0</v>
      </c>
      <c r="I71" s="19">
        <f t="shared" si="1"/>
        <v>0</v>
      </c>
    </row>
    <row r="72" spans="2:11" x14ac:dyDescent="0.25">
      <c r="B72" s="20"/>
      <c r="C72" s="21" t="s">
        <v>75</v>
      </c>
      <c r="D72" s="22">
        <v>0</v>
      </c>
      <c r="E72" s="22">
        <v>0</v>
      </c>
      <c r="F72" s="22">
        <f t="shared" si="0"/>
        <v>0</v>
      </c>
      <c r="G72" s="22">
        <v>0</v>
      </c>
      <c r="H72" s="22">
        <v>0</v>
      </c>
      <c r="I72" s="19">
        <f t="shared" si="1"/>
        <v>0</v>
      </c>
    </row>
    <row r="73" spans="2:11" x14ac:dyDescent="0.25">
      <c r="B73" s="20"/>
      <c r="C73" s="21" t="s">
        <v>76</v>
      </c>
      <c r="D73" s="22">
        <v>0</v>
      </c>
      <c r="E73" s="22">
        <v>0</v>
      </c>
      <c r="F73" s="22">
        <f t="shared" si="0"/>
        <v>0</v>
      </c>
      <c r="G73" s="22">
        <v>0</v>
      </c>
      <c r="H73" s="22">
        <v>0</v>
      </c>
      <c r="I73" s="19">
        <f t="shared" si="1"/>
        <v>0</v>
      </c>
    </row>
    <row r="74" spans="2:11" x14ac:dyDescent="0.25">
      <c r="B74" s="17" t="s">
        <v>77</v>
      </c>
      <c r="C74" s="18"/>
      <c r="D74" s="19">
        <f>SUM(D75:D81)</f>
        <v>0</v>
      </c>
      <c r="E74" s="19">
        <f>SUM(E75:E81)</f>
        <v>0</v>
      </c>
      <c r="F74" s="19">
        <f t="shared" si="0"/>
        <v>0</v>
      </c>
      <c r="G74" s="19">
        <f>SUM(G75:G81)</f>
        <v>0</v>
      </c>
      <c r="H74" s="19">
        <f>SUM(H75:H81)</f>
        <v>0</v>
      </c>
      <c r="I74" s="19">
        <f t="shared" si="1"/>
        <v>0</v>
      </c>
    </row>
    <row r="75" spans="2:11" x14ac:dyDescent="0.25">
      <c r="B75" s="20"/>
      <c r="C75" s="21" t="s">
        <v>78</v>
      </c>
      <c r="D75" s="22">
        <v>0</v>
      </c>
      <c r="E75" s="22">
        <v>0</v>
      </c>
      <c r="F75" s="22">
        <f t="shared" ref="F75:F81" si="2">+D75+E75</f>
        <v>0</v>
      </c>
      <c r="G75" s="22">
        <v>0</v>
      </c>
      <c r="H75" s="22">
        <v>0</v>
      </c>
      <c r="I75" s="19">
        <f t="shared" ref="I75:I81" si="3">+F75-G75</f>
        <v>0</v>
      </c>
    </row>
    <row r="76" spans="2:11" x14ac:dyDescent="0.25">
      <c r="B76" s="20"/>
      <c r="C76" s="21" t="s">
        <v>79</v>
      </c>
      <c r="D76" s="22">
        <v>0</v>
      </c>
      <c r="E76" s="22">
        <v>0</v>
      </c>
      <c r="F76" s="22">
        <f t="shared" si="2"/>
        <v>0</v>
      </c>
      <c r="G76" s="22">
        <v>0</v>
      </c>
      <c r="H76" s="22">
        <v>0</v>
      </c>
      <c r="I76" s="19">
        <f t="shared" si="3"/>
        <v>0</v>
      </c>
    </row>
    <row r="77" spans="2:11" x14ac:dyDescent="0.25">
      <c r="B77" s="20"/>
      <c r="C77" s="21" t="s">
        <v>80</v>
      </c>
      <c r="D77" s="22">
        <v>0</v>
      </c>
      <c r="E77" s="22">
        <v>0</v>
      </c>
      <c r="F77" s="22">
        <f t="shared" si="2"/>
        <v>0</v>
      </c>
      <c r="G77" s="22">
        <v>0</v>
      </c>
      <c r="H77" s="22">
        <v>0</v>
      </c>
      <c r="I77" s="19">
        <f t="shared" si="3"/>
        <v>0</v>
      </c>
    </row>
    <row r="78" spans="2:11" x14ac:dyDescent="0.25">
      <c r="B78" s="20"/>
      <c r="C78" s="21" t="s">
        <v>81</v>
      </c>
      <c r="D78" s="22">
        <v>0</v>
      </c>
      <c r="E78" s="22">
        <v>0</v>
      </c>
      <c r="F78" s="22">
        <f t="shared" si="2"/>
        <v>0</v>
      </c>
      <c r="G78" s="22">
        <v>0</v>
      </c>
      <c r="H78" s="22">
        <v>0</v>
      </c>
      <c r="I78" s="19">
        <f t="shared" si="3"/>
        <v>0</v>
      </c>
    </row>
    <row r="79" spans="2:11" x14ac:dyDescent="0.25">
      <c r="B79" s="20"/>
      <c r="C79" s="21" t="s">
        <v>82</v>
      </c>
      <c r="D79" s="22">
        <v>0</v>
      </c>
      <c r="E79" s="22">
        <v>0</v>
      </c>
      <c r="F79" s="22">
        <f t="shared" si="2"/>
        <v>0</v>
      </c>
      <c r="G79" s="22">
        <v>0</v>
      </c>
      <c r="H79" s="22">
        <v>0</v>
      </c>
      <c r="I79" s="19">
        <f t="shared" si="3"/>
        <v>0</v>
      </c>
    </row>
    <row r="80" spans="2:11" x14ac:dyDescent="0.25">
      <c r="B80" s="20"/>
      <c r="C80" s="21" t="s">
        <v>83</v>
      </c>
      <c r="D80" s="22">
        <v>0</v>
      </c>
      <c r="E80" s="22">
        <v>0</v>
      </c>
      <c r="F80" s="22">
        <f t="shared" si="2"/>
        <v>0</v>
      </c>
      <c r="G80" s="22">
        <v>0</v>
      </c>
      <c r="H80" s="22">
        <v>0</v>
      </c>
      <c r="I80" s="19">
        <f t="shared" si="3"/>
        <v>0</v>
      </c>
    </row>
    <row r="81" spans="1:10" x14ac:dyDescent="0.25">
      <c r="B81" s="20"/>
      <c r="C81" s="21" t="s">
        <v>84</v>
      </c>
      <c r="D81" s="22">
        <v>0</v>
      </c>
      <c r="E81" s="22">
        <v>0</v>
      </c>
      <c r="F81" s="22">
        <f t="shared" si="2"/>
        <v>0</v>
      </c>
      <c r="G81" s="22">
        <v>0</v>
      </c>
      <c r="H81" s="22">
        <v>0</v>
      </c>
      <c r="I81" s="19">
        <f t="shared" si="3"/>
        <v>0</v>
      </c>
    </row>
    <row r="82" spans="1:10" s="32" customFormat="1" x14ac:dyDescent="0.25">
      <c r="A82" s="28"/>
      <c r="B82" s="29"/>
      <c r="C82" s="30" t="s">
        <v>85</v>
      </c>
      <c r="D82" s="31">
        <f>+D10+D18+D28+D38+D48+D58+D62+D70+D74</f>
        <v>5928673</v>
      </c>
      <c r="E82" s="31">
        <f>+E10+E18+E28+E38+E48+E58+E62+E70+E74</f>
        <v>25682469.090000004</v>
      </c>
      <c r="F82" s="31">
        <f t="shared" ref="F82:I82" si="4">+F10+F18+F28+F38+F48+F58+F62+F70+F74</f>
        <v>31611142.090000004</v>
      </c>
      <c r="G82" s="31">
        <f>+G10+G18+G28+G38+G48+G58+G62+G70+G74</f>
        <v>2392883.46</v>
      </c>
      <c r="H82" s="31">
        <f>+H10+H18+H28+H38+H48+H58+H62+H70+H74</f>
        <v>2392883.46</v>
      </c>
      <c r="I82" s="31">
        <f t="shared" si="4"/>
        <v>29218258.630000003</v>
      </c>
      <c r="J82" s="28"/>
    </row>
    <row r="84" spans="1:10" ht="15.75" x14ac:dyDescent="0.25">
      <c r="D84" s="34" t="str">
        <f>IF([1]P.Egr.Admva.!D14=P.Egr.COG!D82," ","ERROR")</f>
        <v xml:space="preserve"> </v>
      </c>
      <c r="E84" s="34" t="str">
        <f>IF([1]P.Egr.Admva.!E14=P.Egr.COG!E82," ","ERROR")</f>
        <v xml:space="preserve"> </v>
      </c>
      <c r="F84" s="34" t="str">
        <f>IF([1]P.Egr.Admva.!F14=P.Egr.COG!F82," ","ERROR")</f>
        <v xml:space="preserve"> </v>
      </c>
      <c r="G84" s="35" t="str">
        <f>IF([1]P.Egr.Admva.!G14=P.Egr.COG!G82," ","ERROR")</f>
        <v xml:space="preserve"> </v>
      </c>
      <c r="H84" s="36" t="str">
        <f>IF([1]P.Egr.Admva.!H14=P.Egr.COG!H82," ","ERROR")</f>
        <v xml:space="preserve"> </v>
      </c>
      <c r="I84" s="37" t="str">
        <f>IF([1]P.Egr.Admva.!I14=P.Egr.COG!I82," ","ERROR")</f>
        <v xml:space="preserve"> </v>
      </c>
    </row>
  </sheetData>
  <mergeCells count="17"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  <mergeCell ref="B1:I1"/>
    <mergeCell ref="B2:I2"/>
    <mergeCell ref="B3:I3"/>
    <mergeCell ref="B4:I4"/>
    <mergeCell ref="B5:I5"/>
    <mergeCell ref="B7:C9"/>
    <mergeCell ref="D7:H7"/>
    <mergeCell ref="I7:I8"/>
  </mergeCells>
  <pageMargins left="0.9055118110236221" right="0.70866141732283472" top="0.74803149606299213" bottom="0.74803149606299213" header="0.31496062992125984" footer="0.31496062992125984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P.Egr.COG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2020-04-16T18:40:16Z</dcterms:created>
  <dcterms:modified xsi:type="dcterms:W3CDTF">2020-04-16T18:40:45Z</dcterms:modified>
</cp:coreProperties>
</file>